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adiantamento\processos\2022\01-2022\"/>
    </mc:Choice>
  </mc:AlternateContent>
  <bookViews>
    <workbookView xWindow="0" yWindow="0" windowWidth="16380" windowHeight="8190" tabRatio="500"/>
  </bookViews>
  <sheets>
    <sheet name="prestacao contas" sheetId="1" r:id="rId1"/>
    <sheet name="valor por categoria" sheetId="2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2" l="1"/>
  <c r="B11" i="2"/>
  <c r="C11" i="2" s="1"/>
  <c r="H10" i="2"/>
  <c r="C10" i="2"/>
  <c r="H9" i="2"/>
  <c r="C9" i="2"/>
  <c r="G8" i="2"/>
  <c r="H8" i="2" s="1"/>
  <c r="C8" i="2"/>
  <c r="H7" i="2"/>
  <c r="C7" i="2"/>
  <c r="H6" i="2"/>
  <c r="C6" i="2"/>
  <c r="H5" i="2"/>
  <c r="C5" i="2"/>
  <c r="H4" i="2"/>
  <c r="C4" i="2"/>
  <c r="H3" i="2"/>
  <c r="C3" i="2"/>
  <c r="H2" i="2"/>
  <c r="B2" i="2"/>
  <c r="C2" i="2" s="1"/>
  <c r="B30" i="1"/>
  <c r="F26" i="1"/>
  <c r="F27" i="1" s="1"/>
  <c r="B29" i="1" s="1"/>
  <c r="G25" i="1"/>
  <c r="G24" i="1"/>
  <c r="G23" i="1"/>
  <c r="G22" i="1"/>
  <c r="F14" i="1"/>
  <c r="F15" i="1" s="1"/>
  <c r="H13" i="1"/>
  <c r="H12" i="1"/>
</calcChain>
</file>

<file path=xl/sharedStrings.xml><?xml version="1.0" encoding="utf-8"?>
<sst xmlns="http://schemas.openxmlformats.org/spreadsheetml/2006/main" count="107" uniqueCount="86">
  <si>
    <t>DATA DE REQUISIÇÃO:</t>
  </si>
  <si>
    <t>NOME DO SERVIDOR PÚBLICO RESPONSÁVEL PELO ADIANTAMENTO: Patrik de Oliveira Aprigio</t>
  </si>
  <si>
    <t>MATRÍCULA: 10-8</t>
  </si>
  <si>
    <t>CPF: 33951925809</t>
  </si>
  <si>
    <t>CARGO: Engenheiro</t>
  </si>
  <si>
    <t>IMPORTÂNCIA SOLICITADA EM VALOR NUMÉRICO E POR EXTENSO: R$ 2.350,00 (dois mil reais)</t>
  </si>
  <si>
    <t>(X) MATERIAL DE CONSUMO</t>
  </si>
  <si>
    <t>(X) SERVIÇOS</t>
  </si>
  <si>
    <t>SALDO SERVIÇOS</t>
  </si>
  <si>
    <t>N°</t>
  </si>
  <si>
    <t>REQUISITANTE</t>
  </si>
  <si>
    <t>DATA REQUISIÇÃO</t>
  </si>
  <si>
    <t>DEPTO</t>
  </si>
  <si>
    <t>VALOR ADIANTADO</t>
  </si>
  <si>
    <t>VALOR GASTO</t>
  </si>
  <si>
    <t>ISSQN</t>
  </si>
  <si>
    <t>VALOR DEVOLVIDO</t>
  </si>
  <si>
    <t>BASE LEGAL</t>
  </si>
  <si>
    <t>Nº NF/CUPOM</t>
  </si>
  <si>
    <t>FORNECEDOR</t>
  </si>
  <si>
    <t>OBJETO</t>
  </si>
  <si>
    <t>DATA PRESTAÇÃO</t>
  </si>
  <si>
    <t>Cristiano</t>
  </si>
  <si>
    <t>DTC</t>
  </si>
  <si>
    <t>Art. 11, inciso III</t>
  </si>
  <si>
    <t>28027180220318652</t>
  </si>
  <si>
    <t>Conselho Regional de Engenharia e Agronomia (CREA)</t>
  </si>
  <si>
    <t>Pagamento de Anotação de Responsabilidade Técnica (ART) LC 30668588</t>
  </si>
  <si>
    <t>Sabrina</t>
  </si>
  <si>
    <t>Art. 11, inciso I alínea b</t>
  </si>
  <si>
    <t>15376</t>
  </si>
  <si>
    <t>RGP de Abreu ME</t>
  </si>
  <si>
    <t>Relatorio Med 21x294x4 couche 115g dobra vinco e grampo</t>
  </si>
  <si>
    <t>TOTAIS</t>
  </si>
  <si>
    <t>SALDO MATERIAL DE CONSUMO</t>
  </si>
  <si>
    <t>Lais</t>
  </si>
  <si>
    <t>Resolução nº 04/2020, art. 11, inc III</t>
  </si>
  <si>
    <t>Campvasos Premium LTDA – ME</t>
  </si>
  <si>
    <t>Saco p/ muda 20x25x0,2 1kg (qtd=5)</t>
  </si>
  <si>
    <t>Mayla</t>
  </si>
  <si>
    <t>DAFSG</t>
  </si>
  <si>
    <t>Resolução nº 04/2020, art. 11, inc I, al b</t>
  </si>
  <si>
    <t>A.Mazutti Campinas LTDA</t>
  </si>
  <si>
    <t>Caixa 180L preta com tampa (1 pct)</t>
  </si>
  <si>
    <t>Gil</t>
  </si>
  <si>
    <t>DI</t>
  </si>
  <si>
    <t>Real gas comercial LTDA – EPP</t>
  </si>
  <si>
    <t>Cilindro 45 kg (qtd = 1)</t>
  </si>
  <si>
    <t>Resolução nº 04/2020, art. 11, inc I, al f</t>
  </si>
  <si>
    <t>Atacadao S.A.</t>
  </si>
  <si>
    <t>Lamp. 33W220V Ourolux Spiralux (4 un.)
Lamp. 345W220V Ourolux eletr. 4U (4 un.)
Fita isolante 3m 18mm x 5m (7 un.)
Lamp. 25W220V Ourolux Spiralux (2 un.)
Lamp. 8W Led OSRAM bivolt (6 un.)
Lamp. 45W127V Ourolux Eletr. 4U (1 un.)</t>
  </si>
  <si>
    <t>SALDO MATERIAL CONSUMO</t>
  </si>
  <si>
    <t>SALDO TOTAL DEVOLUÇÃO</t>
  </si>
  <si>
    <t xml:space="preserve"> DATA DE DEPÓSITO: </t>
  </si>
  <si>
    <t xml:space="preserve"> SALDO TOTAL ISSQN</t>
  </si>
  <si>
    <t xml:space="preserve">DATA DE DEPÓSITO:      </t>
  </si>
  <si>
    <t>DATA: ____/____/_____       ASSINATURA/CARIMBO:_______________________________</t>
  </si>
  <si>
    <t>DATA: ____/____/_____  ASSINATURA/CARIMBO:_____________________________</t>
  </si>
  <si>
    <t xml:space="preserve">  SERVIDOR RESPONSÁVEL PELO ADIANTAMENTO</t>
  </si>
  <si>
    <t>DEPARTAMENTO DE ADMINISTRAÇÃO, FINANÇAS E SUPERVISÃO GERAL</t>
  </si>
  <si>
    <t>Material de consumo</t>
  </si>
  <si>
    <t>Utilizado</t>
  </si>
  <si>
    <t>Disponível</t>
  </si>
  <si>
    <t>Serviços</t>
  </si>
  <si>
    <t>Material para manutenção de bens móveis</t>
  </si>
  <si>
    <t>Manutenção e conservação de máquinas e equipamentos</t>
  </si>
  <si>
    <t>Material para manutenção de bens imóveis</t>
  </si>
  <si>
    <t>Manutenção e conservação de veículos</t>
  </si>
  <si>
    <t>Material de limpeza e produtos de higiene</t>
  </si>
  <si>
    <t>Manutenção e conservação de bens móveis de outras naturezas</t>
  </si>
  <si>
    <t>Material elétrico e eletrônico</t>
  </si>
  <si>
    <t>Manutenção e conservação de bens imóveis</t>
  </si>
  <si>
    <t xml:space="preserve">Sementes, mudas de plantas e insumos </t>
  </si>
  <si>
    <t>Manutenção e conservação de bens móveis</t>
  </si>
  <si>
    <t>Material para utilização em gráfica</t>
  </si>
  <si>
    <t>Locação de máquinas e equipamentos</t>
  </si>
  <si>
    <t>Ferramentas</t>
  </si>
  <si>
    <t>Serviços gráficos e editoriais</t>
  </si>
  <si>
    <t>Passagens e despesas com locomoção</t>
  </si>
  <si>
    <t>Serviços de cópias e reprodução de documentos</t>
  </si>
  <si>
    <t>Material de manutenção de veículos</t>
  </si>
  <si>
    <t xml:space="preserve">OUTROS SERVIÇOS DE TECNOLOGIA DA INFORMAÇÃO E COMUNICAÇÃO - PESSOA JURÍDICA </t>
  </si>
  <si>
    <t>EQUIPAMENTOS E MATERIAL PERMANENTE</t>
  </si>
  <si>
    <t>Serviços judiciários</t>
  </si>
  <si>
    <t>SERVIÇOS DE COMUNICAÇÃO EM GERAL</t>
  </si>
  <si>
    <t>Nº DO PROCESSO DE PEDIDO DE ADIANTAMENTO: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</si>
</sst>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#####"/>
    <numFmt numFmtId="166" formatCode="&quot;R$ &quot;#,##0;[Red]&quot;-R$ &quot;#,##0"/>
    <numFmt numFmtId="167" formatCode="&quot;R$ &quot;#,##0.00"/>
    <numFmt numFmtId="168" formatCode="dd/mm/yy"/>
  </numFmts>
  <fonts count="11" x14ac:knownFonts="1">
    <font>
      <sz val="11"/>
      <color rgb="FF000000"/>
      <name val="Calibri"/>
      <family val="2"/>
      <charset val="1"/>
    </font>
    <font>
      <b/>
      <sz val="10"/>
      <color rgb="FF000000"/>
      <name val="Palatino Linotype"/>
      <family val="1"/>
      <charset val="1"/>
    </font>
    <font>
      <sz val="10"/>
      <color rgb="FF000000"/>
      <name val="Palatino Linotype"/>
      <family val="1"/>
      <charset val="1"/>
    </font>
    <font>
      <b/>
      <sz val="7"/>
      <color rgb="FF000000"/>
      <name val="Palatino Linotype"/>
      <family val="1"/>
      <charset val="1"/>
    </font>
    <font>
      <sz val="7"/>
      <color rgb="FF000000"/>
      <name val="Palatino Linotype"/>
      <family val="1"/>
      <charset val="1"/>
    </font>
    <font>
      <sz val="2"/>
      <color rgb="FF000000"/>
      <name val="Palatino Linotype"/>
      <family val="1"/>
      <charset val="1"/>
    </font>
    <font>
      <sz val="5"/>
      <color rgb="FF000000"/>
      <name val="Palatino Linotype"/>
      <family val="1"/>
      <charset val="1"/>
    </font>
    <font>
      <b/>
      <sz val="9"/>
      <color rgb="FF000000"/>
      <name val="Palatino Linotype"/>
      <family val="1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200"/>
        <bgColor rgb="FFFFFF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167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8" fontId="2" fillId="0" borderId="5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0" applyNumberFormat="1"/>
    <xf numFmtId="166" fontId="0" fillId="0" borderId="0" xfId="0" applyNumberFormat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3" borderId="0" xfId="0" applyFont="1" applyFill="1"/>
    <xf numFmtId="167" fontId="0" fillId="3" borderId="0" xfId="0" applyNumberFormat="1" applyFill="1"/>
    <xf numFmtId="0" fontId="0" fillId="3" borderId="0" xfId="0" applyFill="1"/>
    <xf numFmtId="49" fontId="10" fillId="0" borderId="1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6" fontId="1" fillId="0" borderId="1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justify" vertical="center" wrapText="1"/>
    </xf>
    <xf numFmtId="165" fontId="1" fillId="0" borderId="1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Normal="100" workbookViewId="0">
      <selection sqref="A1:D2"/>
    </sheetView>
  </sheetViews>
  <sheetFormatPr defaultRowHeight="15" x14ac:dyDescent="0.25"/>
  <cols>
    <col min="1" max="1" width="37.140625" customWidth="1"/>
    <col min="2" max="2" width="18.5703125" customWidth="1"/>
    <col min="3" max="3" width="17.5703125" customWidth="1"/>
    <col min="4" max="4" width="9.7109375" customWidth="1"/>
    <col min="5" max="5" width="19.28515625" customWidth="1"/>
    <col min="6" max="6" width="12.28515625" customWidth="1"/>
    <col min="7" max="7" width="15.42578125" customWidth="1"/>
    <col min="8" max="8" width="21.7109375" customWidth="1"/>
    <col min="9" max="9" width="16.42578125" customWidth="1"/>
    <col min="10" max="10" width="28.42578125" customWidth="1"/>
    <col min="11" max="11" width="33.5703125" customWidth="1"/>
    <col min="12" max="12" width="38" customWidth="1"/>
    <col min="13" max="13" width="14.42578125" customWidth="1"/>
    <col min="14" max="1025" width="8.7109375" customWidth="1"/>
  </cols>
  <sheetData>
    <row r="1" spans="1:13" ht="13.9" customHeight="1" x14ac:dyDescent="0.25">
      <c r="A1" s="44" t="s">
        <v>85</v>
      </c>
      <c r="B1" s="44"/>
      <c r="C1" s="44"/>
      <c r="D1" s="44"/>
      <c r="E1" s="46" t="s">
        <v>0</v>
      </c>
      <c r="F1" s="46"/>
      <c r="G1" s="46"/>
      <c r="H1" s="46"/>
    </row>
    <row r="2" spans="1:13" x14ac:dyDescent="0.25">
      <c r="A2" s="44"/>
      <c r="B2" s="44"/>
      <c r="C2" s="44"/>
      <c r="D2" s="44"/>
      <c r="E2" s="47">
        <v>44564</v>
      </c>
      <c r="F2" s="47"/>
      <c r="G2" s="47"/>
      <c r="H2" s="47"/>
    </row>
    <row r="3" spans="1:13" ht="15" customHeight="1" x14ac:dyDescent="0.25">
      <c r="A3" s="44" t="s">
        <v>1</v>
      </c>
      <c r="B3" s="44"/>
      <c r="C3" s="44"/>
      <c r="D3" s="44"/>
      <c r="E3" s="44"/>
      <c r="F3" s="44"/>
      <c r="G3" s="44"/>
      <c r="H3" s="44"/>
    </row>
    <row r="4" spans="1:13" x14ac:dyDescent="0.25">
      <c r="A4" s="44"/>
      <c r="B4" s="44"/>
      <c r="C4" s="44"/>
      <c r="D4" s="44"/>
      <c r="E4" s="44"/>
      <c r="F4" s="44"/>
      <c r="G4" s="44"/>
      <c r="H4" s="44"/>
    </row>
    <row r="5" spans="1:13" ht="15" customHeight="1" x14ac:dyDescent="0.25">
      <c r="A5" s="44" t="s">
        <v>2</v>
      </c>
      <c r="B5" s="44"/>
      <c r="C5" s="48" t="s">
        <v>3</v>
      </c>
      <c r="D5" s="48"/>
      <c r="E5" s="48"/>
      <c r="F5" s="44" t="s">
        <v>4</v>
      </c>
      <c r="G5" s="44"/>
      <c r="H5" s="44"/>
    </row>
    <row r="6" spans="1:13" x14ac:dyDescent="0.25">
      <c r="A6" s="44"/>
      <c r="B6" s="44"/>
      <c r="C6" s="48"/>
      <c r="D6" s="48"/>
      <c r="E6" s="48"/>
      <c r="F6" s="44"/>
      <c r="G6" s="44"/>
      <c r="H6" s="44"/>
    </row>
    <row r="7" spans="1:13" ht="27" customHeight="1" x14ac:dyDescent="0.25">
      <c r="A7" s="44" t="s">
        <v>5</v>
      </c>
      <c r="B7" s="44"/>
      <c r="C7" s="44"/>
      <c r="D7" s="44"/>
      <c r="E7" s="44"/>
      <c r="F7" s="44"/>
      <c r="G7" s="44"/>
      <c r="H7" s="44"/>
    </row>
    <row r="8" spans="1:13" ht="27" customHeight="1" x14ac:dyDescent="0.25">
      <c r="A8" s="1" t="s">
        <v>6</v>
      </c>
      <c r="B8" s="45">
        <v>1400</v>
      </c>
      <c r="C8" s="45"/>
      <c r="D8" s="44" t="s">
        <v>7</v>
      </c>
      <c r="E8" s="44"/>
      <c r="F8" s="44"/>
      <c r="G8" s="45">
        <v>950</v>
      </c>
      <c r="H8" s="45"/>
      <c r="K8" s="2"/>
    </row>
    <row r="9" spans="1:13" x14ac:dyDescent="0.25">
      <c r="A9" s="3"/>
      <c r="B9" s="3"/>
      <c r="C9" s="3"/>
      <c r="D9" s="3"/>
      <c r="E9" s="3"/>
      <c r="F9" s="3"/>
      <c r="G9" s="3"/>
      <c r="H9" s="3"/>
    </row>
    <row r="10" spans="1:13" ht="15.75" customHeight="1" x14ac:dyDescent="0.25">
      <c r="A10" s="43" t="s">
        <v>8</v>
      </c>
      <c r="B10" s="43"/>
      <c r="C10" s="43"/>
      <c r="D10" s="43"/>
    </row>
    <row r="11" spans="1:13" ht="36" customHeight="1" x14ac:dyDescent="0.25">
      <c r="A11" s="4" t="s">
        <v>9</v>
      </c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  <c r="J11" s="5" t="s">
        <v>18</v>
      </c>
      <c r="K11" s="5" t="s">
        <v>19</v>
      </c>
      <c r="L11" s="5" t="s">
        <v>20</v>
      </c>
      <c r="M11" s="5" t="s">
        <v>21</v>
      </c>
    </row>
    <row r="12" spans="1:13" ht="45" x14ac:dyDescent="0.25">
      <c r="A12" s="4">
        <v>1</v>
      </c>
      <c r="B12" s="6" t="s">
        <v>22</v>
      </c>
      <c r="C12" s="7">
        <v>44602</v>
      </c>
      <c r="D12" s="8" t="s">
        <v>23</v>
      </c>
      <c r="E12" s="8">
        <v>250</v>
      </c>
      <c r="F12" s="8">
        <v>233.94</v>
      </c>
      <c r="G12" s="8">
        <v>0</v>
      </c>
      <c r="H12" s="8">
        <f>E12-F12</f>
        <v>16.060000000000002</v>
      </c>
      <c r="I12" s="6" t="s">
        <v>24</v>
      </c>
      <c r="J12" s="9" t="s">
        <v>25</v>
      </c>
      <c r="K12" s="8" t="s">
        <v>26</v>
      </c>
      <c r="L12" s="8" t="s">
        <v>27</v>
      </c>
      <c r="M12" s="7">
        <v>44602</v>
      </c>
    </row>
    <row r="13" spans="1:13" ht="30" x14ac:dyDescent="0.25">
      <c r="A13" s="10">
        <v>2</v>
      </c>
      <c r="B13" s="11" t="s">
        <v>28</v>
      </c>
      <c r="C13" s="12">
        <v>44593</v>
      </c>
      <c r="D13" s="11" t="s">
        <v>23</v>
      </c>
      <c r="E13" s="8">
        <v>357</v>
      </c>
      <c r="F13" s="8">
        <v>357</v>
      </c>
      <c r="G13" s="8">
        <v>13.45</v>
      </c>
      <c r="H13" s="8">
        <f>E13-F13</f>
        <v>0</v>
      </c>
      <c r="I13" s="6" t="s">
        <v>29</v>
      </c>
      <c r="J13" s="9" t="s">
        <v>30</v>
      </c>
      <c r="K13" s="13" t="s">
        <v>31</v>
      </c>
      <c r="L13" s="6" t="s">
        <v>32</v>
      </c>
      <c r="M13" s="13">
        <v>44595</v>
      </c>
    </row>
    <row r="14" spans="1:13" ht="15.75" customHeight="1" x14ac:dyDescent="0.25">
      <c r="A14" s="40" t="s">
        <v>33</v>
      </c>
      <c r="B14" s="40"/>
      <c r="C14" s="40"/>
      <c r="D14" s="40"/>
      <c r="E14" s="14"/>
      <c r="F14" s="15">
        <f>SUM(F12:F13)</f>
        <v>590.94000000000005</v>
      </c>
      <c r="G14" s="16"/>
      <c r="H14" s="14"/>
      <c r="I14" s="14"/>
      <c r="J14" s="17"/>
      <c r="K14" s="14"/>
      <c r="L14" s="14"/>
      <c r="M14" s="18"/>
    </row>
    <row r="15" spans="1:13" ht="15.75" customHeight="1" x14ac:dyDescent="0.25">
      <c r="A15" s="41" t="s">
        <v>8</v>
      </c>
      <c r="B15" s="41"/>
      <c r="C15" s="41"/>
      <c r="D15" s="41"/>
      <c r="E15" s="14"/>
      <c r="F15" s="15">
        <f>G8-F14</f>
        <v>359.05999999999995</v>
      </c>
      <c r="G15" s="16"/>
      <c r="H15" s="14"/>
      <c r="I15" s="14"/>
      <c r="J15" s="17"/>
      <c r="K15" s="14"/>
      <c r="L15" s="14"/>
      <c r="M15" s="18"/>
    </row>
    <row r="19" spans="1:12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5.75" customHeight="1" x14ac:dyDescent="0.25">
      <c r="A20" s="42" t="s">
        <v>34</v>
      </c>
      <c r="B20" s="42"/>
      <c r="C20" s="42"/>
      <c r="D20" s="42"/>
      <c r="E20" s="20"/>
      <c r="F20" s="20"/>
      <c r="G20" s="20"/>
      <c r="H20" s="20"/>
      <c r="I20" s="20"/>
      <c r="J20" s="20"/>
      <c r="K20" s="20"/>
      <c r="L20" s="20"/>
    </row>
    <row r="21" spans="1:12" ht="30" x14ac:dyDescent="0.25">
      <c r="A21" s="5" t="s">
        <v>9</v>
      </c>
      <c r="B21" s="5" t="s">
        <v>10</v>
      </c>
      <c r="C21" s="5" t="s">
        <v>11</v>
      </c>
      <c r="D21" s="5" t="s">
        <v>12</v>
      </c>
      <c r="E21" s="5" t="s">
        <v>13</v>
      </c>
      <c r="F21" s="5" t="s">
        <v>14</v>
      </c>
      <c r="G21" s="5" t="s">
        <v>16</v>
      </c>
      <c r="H21" s="5" t="s">
        <v>17</v>
      </c>
      <c r="I21" s="5" t="s">
        <v>18</v>
      </c>
      <c r="J21" s="5" t="s">
        <v>19</v>
      </c>
      <c r="K21" s="5" t="s">
        <v>20</v>
      </c>
      <c r="L21" s="5" t="s">
        <v>21</v>
      </c>
    </row>
    <row r="22" spans="1:12" ht="30" x14ac:dyDescent="0.25">
      <c r="A22" s="10">
        <v>1</v>
      </c>
      <c r="B22" s="11" t="s">
        <v>35</v>
      </c>
      <c r="C22" s="12">
        <v>44567</v>
      </c>
      <c r="D22" s="11" t="s">
        <v>23</v>
      </c>
      <c r="E22" s="8">
        <v>160</v>
      </c>
      <c r="F22" s="8">
        <v>157.05000000000001</v>
      </c>
      <c r="G22" s="8">
        <f>E22-F22</f>
        <v>2.9499999999999886</v>
      </c>
      <c r="H22" s="6" t="s">
        <v>36</v>
      </c>
      <c r="I22" s="6">
        <v>4627</v>
      </c>
      <c r="J22" s="11" t="s">
        <v>37</v>
      </c>
      <c r="K22" s="11" t="s">
        <v>38</v>
      </c>
      <c r="L22" s="12">
        <v>44567</v>
      </c>
    </row>
    <row r="23" spans="1:12" ht="30" x14ac:dyDescent="0.25">
      <c r="A23" s="10">
        <v>2</v>
      </c>
      <c r="B23" s="11" t="s">
        <v>39</v>
      </c>
      <c r="C23" s="12">
        <v>44567</v>
      </c>
      <c r="D23" s="11" t="s">
        <v>40</v>
      </c>
      <c r="E23" s="8">
        <v>250</v>
      </c>
      <c r="F23" s="8">
        <v>250</v>
      </c>
      <c r="G23" s="8">
        <f>E23-F23</f>
        <v>0</v>
      </c>
      <c r="H23" s="6" t="s">
        <v>41</v>
      </c>
      <c r="I23" s="6">
        <v>6511</v>
      </c>
      <c r="J23" s="11" t="s">
        <v>42</v>
      </c>
      <c r="K23" s="11" t="s">
        <v>43</v>
      </c>
      <c r="L23" s="12">
        <v>44568</v>
      </c>
    </row>
    <row r="24" spans="1:12" ht="30" x14ac:dyDescent="0.25">
      <c r="A24" s="10">
        <v>3</v>
      </c>
      <c r="B24" s="11" t="s">
        <v>44</v>
      </c>
      <c r="C24" s="12">
        <v>44599</v>
      </c>
      <c r="D24" s="11" t="s">
        <v>45</v>
      </c>
      <c r="E24" s="8">
        <v>470</v>
      </c>
      <c r="F24" s="8">
        <v>375</v>
      </c>
      <c r="G24" s="8">
        <f>E24-F24</f>
        <v>95</v>
      </c>
      <c r="H24" s="6" t="s">
        <v>36</v>
      </c>
      <c r="I24" s="6">
        <v>1479</v>
      </c>
      <c r="J24" s="11" t="s">
        <v>46</v>
      </c>
      <c r="K24" s="11" t="s">
        <v>47</v>
      </c>
      <c r="L24" s="12">
        <v>44600</v>
      </c>
    </row>
    <row r="25" spans="1:12" ht="150" x14ac:dyDescent="0.25">
      <c r="A25" s="10">
        <v>4</v>
      </c>
      <c r="B25" s="11" t="s">
        <v>44</v>
      </c>
      <c r="C25" s="12">
        <v>44603</v>
      </c>
      <c r="D25" s="11" t="s">
        <v>45</v>
      </c>
      <c r="E25" s="8">
        <v>360</v>
      </c>
      <c r="F25" s="8">
        <v>344.85</v>
      </c>
      <c r="G25" s="8">
        <f>E25-F25</f>
        <v>15.149999999999977</v>
      </c>
      <c r="H25" s="6" t="s">
        <v>48</v>
      </c>
      <c r="I25" s="6">
        <v>1108778</v>
      </c>
      <c r="J25" s="11" t="s">
        <v>49</v>
      </c>
      <c r="K25" s="11" t="s">
        <v>50</v>
      </c>
      <c r="L25" s="12">
        <v>44607</v>
      </c>
    </row>
    <row r="26" spans="1:12" ht="15.75" customHeight="1" x14ac:dyDescent="0.25">
      <c r="A26" s="43" t="s">
        <v>33</v>
      </c>
      <c r="B26" s="43"/>
      <c r="C26" s="43"/>
      <c r="D26" s="43"/>
      <c r="E26" s="20"/>
      <c r="F26" s="15">
        <f>SUM(F22:F25)</f>
        <v>1126.9000000000001</v>
      </c>
      <c r="G26" s="20"/>
      <c r="H26" s="20"/>
      <c r="I26" s="20"/>
      <c r="J26" s="20"/>
      <c r="K26" s="20"/>
      <c r="L26" s="20"/>
    </row>
    <row r="27" spans="1:12" ht="15.75" customHeight="1" x14ac:dyDescent="0.25">
      <c r="A27" s="43" t="s">
        <v>51</v>
      </c>
      <c r="B27" s="43"/>
      <c r="C27" s="43"/>
      <c r="D27" s="43"/>
      <c r="E27" s="20"/>
      <c r="F27" s="15">
        <f>B8-F26</f>
        <v>273.09999999999991</v>
      </c>
      <c r="G27" s="20"/>
      <c r="H27" s="20"/>
      <c r="I27" s="20"/>
      <c r="J27" s="20"/>
      <c r="K27" s="20"/>
      <c r="L27" s="20"/>
    </row>
    <row r="28" spans="1:12" x14ac:dyDescent="0.25">
      <c r="A28" s="21"/>
    </row>
    <row r="29" spans="1:12" x14ac:dyDescent="0.25">
      <c r="A29" s="22" t="s">
        <v>52</v>
      </c>
      <c r="B29" s="23">
        <f>F27+F15</f>
        <v>632.15999999999985</v>
      </c>
      <c r="C29" s="24" t="s">
        <v>53</v>
      </c>
      <c r="D29" s="25"/>
      <c r="E29" s="25"/>
      <c r="F29" s="2"/>
      <c r="G29" s="26"/>
    </row>
    <row r="30" spans="1:12" x14ac:dyDescent="0.25">
      <c r="A30" s="27" t="s">
        <v>54</v>
      </c>
      <c r="B30" s="15">
        <f>SUM(G12:G13)</f>
        <v>13.45</v>
      </c>
      <c r="C30" s="28" t="s">
        <v>55</v>
      </c>
    </row>
    <row r="31" spans="1:12" x14ac:dyDescent="0.25">
      <c r="A31" s="29"/>
    </row>
    <row r="32" spans="1:12" ht="69" customHeight="1" x14ac:dyDescent="0.3">
      <c r="A32" s="36" t="s">
        <v>56</v>
      </c>
      <c r="B32" s="36"/>
      <c r="C32" s="36"/>
      <c r="D32" s="37" t="s">
        <v>57</v>
      </c>
      <c r="E32" s="37"/>
      <c r="F32" s="37"/>
      <c r="G32" s="37"/>
      <c r="H32" s="37"/>
    </row>
    <row r="33" spans="1:8" ht="20.25" customHeight="1" x14ac:dyDescent="0.25">
      <c r="A33" s="38" t="s">
        <v>58</v>
      </c>
      <c r="B33" s="38"/>
      <c r="C33" s="38"/>
      <c r="D33" s="39" t="s">
        <v>59</v>
      </c>
      <c r="E33" s="39"/>
      <c r="F33" s="39"/>
      <c r="G33" s="39"/>
      <c r="H33" s="39"/>
    </row>
  </sheetData>
  <mergeCells count="21">
    <mergeCell ref="A1:D2"/>
    <mergeCell ref="E1:H1"/>
    <mergeCell ref="E2:H2"/>
    <mergeCell ref="A3:H4"/>
    <mergeCell ref="A5:B6"/>
    <mergeCell ref="C5:E6"/>
    <mergeCell ref="F5:H6"/>
    <mergeCell ref="A7:H7"/>
    <mergeCell ref="B8:C8"/>
    <mergeCell ref="D8:F8"/>
    <mergeCell ref="G8:H8"/>
    <mergeCell ref="A10:D10"/>
    <mergeCell ref="A32:C32"/>
    <mergeCell ref="D32:H32"/>
    <mergeCell ref="A33:C33"/>
    <mergeCell ref="D33:H33"/>
    <mergeCell ref="A14:D14"/>
    <mergeCell ref="A15:D15"/>
    <mergeCell ref="A20:D20"/>
    <mergeCell ref="A26:D26"/>
    <mergeCell ref="A27:D2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C17" sqref="C17"/>
    </sheetView>
  </sheetViews>
  <sheetFormatPr defaultRowHeight="15" x14ac:dyDescent="0.25"/>
  <cols>
    <col min="1" max="1" width="37" customWidth="1"/>
    <col min="2" max="3" width="11.5703125" customWidth="1"/>
    <col min="4" max="5" width="8.7109375" customWidth="1"/>
    <col min="6" max="6" width="54.7109375" customWidth="1"/>
    <col min="7" max="7" width="9.28515625" customWidth="1"/>
    <col min="8" max="8" width="11.5703125" customWidth="1"/>
    <col min="9" max="1025" width="8.7109375" customWidth="1"/>
  </cols>
  <sheetData>
    <row r="1" spans="1:8" x14ac:dyDescent="0.25">
      <c r="A1" s="30" t="s">
        <v>60</v>
      </c>
      <c r="B1" s="30" t="s">
        <v>61</v>
      </c>
      <c r="C1" s="31" t="s">
        <v>62</v>
      </c>
      <c r="F1" s="31" t="s">
        <v>63</v>
      </c>
      <c r="G1" s="30" t="s">
        <v>61</v>
      </c>
      <c r="H1" s="31" t="s">
        <v>62</v>
      </c>
    </row>
    <row r="2" spans="1:8" x14ac:dyDescent="0.25">
      <c r="A2" t="s">
        <v>64</v>
      </c>
      <c r="B2" s="2">
        <f>'prestacao contas'!F22</f>
        <v>157.05000000000001</v>
      </c>
      <c r="C2">
        <f t="shared" ref="C2:C11" si="0">400-B2</f>
        <v>242.95</v>
      </c>
      <c r="F2" t="s">
        <v>65</v>
      </c>
      <c r="G2" s="2">
        <v>0</v>
      </c>
      <c r="H2">
        <f t="shared" ref="H2:H11" si="1">400-G2</f>
        <v>400</v>
      </c>
    </row>
    <row r="3" spans="1:8" x14ac:dyDescent="0.25">
      <c r="A3" t="s">
        <v>66</v>
      </c>
      <c r="B3" s="2">
        <v>0</v>
      </c>
      <c r="C3">
        <f t="shared" si="0"/>
        <v>400</v>
      </c>
      <c r="F3" t="s">
        <v>67</v>
      </c>
      <c r="G3" s="2">
        <v>0</v>
      </c>
      <c r="H3">
        <f t="shared" si="1"/>
        <v>400</v>
      </c>
    </row>
    <row r="4" spans="1:8" x14ac:dyDescent="0.25">
      <c r="A4" t="s">
        <v>68</v>
      </c>
      <c r="B4" s="2">
        <v>0</v>
      </c>
      <c r="C4">
        <f t="shared" si="0"/>
        <v>400</v>
      </c>
      <c r="F4" t="s">
        <v>69</v>
      </c>
      <c r="G4" s="2">
        <v>0</v>
      </c>
      <c r="H4">
        <f t="shared" si="1"/>
        <v>400</v>
      </c>
    </row>
    <row r="5" spans="1:8" x14ac:dyDescent="0.25">
      <c r="A5" t="s">
        <v>70</v>
      </c>
      <c r="B5" s="2">
        <v>0</v>
      </c>
      <c r="C5">
        <f t="shared" si="0"/>
        <v>400</v>
      </c>
      <c r="F5" t="s">
        <v>71</v>
      </c>
      <c r="G5" s="2">
        <v>0</v>
      </c>
      <c r="H5">
        <f t="shared" si="1"/>
        <v>400</v>
      </c>
    </row>
    <row r="6" spans="1:8" x14ac:dyDescent="0.25">
      <c r="A6" t="s">
        <v>72</v>
      </c>
      <c r="B6" s="2">
        <v>0</v>
      </c>
      <c r="C6">
        <f t="shared" si="0"/>
        <v>400</v>
      </c>
      <c r="F6" t="s">
        <v>73</v>
      </c>
      <c r="G6" s="2">
        <v>0</v>
      </c>
      <c r="H6">
        <f t="shared" si="1"/>
        <v>400</v>
      </c>
    </row>
    <row r="7" spans="1:8" x14ac:dyDescent="0.25">
      <c r="A7" t="s">
        <v>74</v>
      </c>
      <c r="B7" s="2">
        <v>0</v>
      </c>
      <c r="C7">
        <f t="shared" si="0"/>
        <v>400</v>
      </c>
      <c r="F7" t="s">
        <v>75</v>
      </c>
      <c r="G7" s="2">
        <v>0</v>
      </c>
      <c r="H7">
        <f t="shared" si="1"/>
        <v>400</v>
      </c>
    </row>
    <row r="8" spans="1:8" x14ac:dyDescent="0.25">
      <c r="A8" t="s">
        <v>76</v>
      </c>
      <c r="B8" s="2">
        <v>0</v>
      </c>
      <c r="C8">
        <f t="shared" si="0"/>
        <v>400</v>
      </c>
      <c r="F8" t="s">
        <v>77</v>
      </c>
      <c r="G8" s="2">
        <f>'prestacao contas'!F13</f>
        <v>357</v>
      </c>
      <c r="H8">
        <f t="shared" si="1"/>
        <v>43</v>
      </c>
    </row>
    <row r="9" spans="1:8" x14ac:dyDescent="0.25">
      <c r="A9" t="s">
        <v>78</v>
      </c>
      <c r="B9" s="2">
        <v>0</v>
      </c>
      <c r="C9">
        <f t="shared" si="0"/>
        <v>400</v>
      </c>
      <c r="F9" t="s">
        <v>79</v>
      </c>
      <c r="G9" s="2">
        <v>0</v>
      </c>
      <c r="H9">
        <f t="shared" si="1"/>
        <v>400</v>
      </c>
    </row>
    <row r="10" spans="1:8" x14ac:dyDescent="0.25">
      <c r="A10" t="s">
        <v>80</v>
      </c>
      <c r="B10" s="2">
        <v>0</v>
      </c>
      <c r="C10">
        <f t="shared" si="0"/>
        <v>400</v>
      </c>
      <c r="F10" t="s">
        <v>81</v>
      </c>
      <c r="G10" s="2">
        <v>0</v>
      </c>
      <c r="H10">
        <f t="shared" si="1"/>
        <v>400</v>
      </c>
    </row>
    <row r="11" spans="1:8" x14ac:dyDescent="0.25">
      <c r="A11" s="32" t="s">
        <v>82</v>
      </c>
      <c r="B11" s="33" t="e">
        <f>#REF!</f>
        <v>#REF!</v>
      </c>
      <c r="C11" s="34" t="e">
        <f t="shared" si="0"/>
        <v>#REF!</v>
      </c>
      <c r="F11" t="s">
        <v>83</v>
      </c>
      <c r="G11" s="2">
        <v>0</v>
      </c>
      <c r="H11">
        <f t="shared" si="1"/>
        <v>400</v>
      </c>
    </row>
    <row r="12" spans="1:8" x14ac:dyDescent="0.25">
      <c r="F12" s="35" t="s">
        <v>84</v>
      </c>
      <c r="G12" s="2">
        <v>0</v>
      </c>
      <c r="H12">
        <v>400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prestacao contas</vt:lpstr>
      <vt:lpstr>valor por categoria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Fundacao Jose Pedro</dc:creator>
  <dc:description/>
  <cp:lastModifiedBy>Fundacao Jose Pedro</cp:lastModifiedBy>
  <cp:revision>123</cp:revision>
  <cp:lastPrinted>2021-06-08T17:12:56Z</cp:lastPrinted>
  <dcterms:created xsi:type="dcterms:W3CDTF">2020-05-19T13:14:20Z</dcterms:created>
  <dcterms:modified xsi:type="dcterms:W3CDTF">2022-06-28T14:46:59Z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